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13770" windowHeight="7395" tabRatio="668" firstSheet="2" activeTab="7"/>
  </bookViews>
  <sheets>
    <sheet name="_Diagramm" sheetId="1" state="hidden" r:id="rId1"/>
    <sheet name="Mengenplan" sheetId="2" state="hidden" r:id="rId2"/>
    <sheet name="Planung" sheetId="3" r:id="rId3"/>
    <sheet name="Mengenplanung" sheetId="4" r:id="rId4"/>
    <sheet name="Preisplanung" sheetId="5" r:id="rId5"/>
    <sheet name="Umsatzplanung" sheetId="6" r:id="rId6"/>
    <sheet name="Ergebnisplan" sheetId="7" r:id="rId7"/>
    <sheet name="Diagramm" sheetId="8" r:id="rId8"/>
  </sheets>
  <definedNames>
    <definedName name="_xlnm.Print_Area" localSheetId="1">'Mengenplan'!$A$1:$L$12</definedName>
    <definedName name="_xlnm.Print_Area" localSheetId="3">'Mengenplanung'!$A$1:$L$21</definedName>
    <definedName name="_xlnm.Print_Area" localSheetId="4">'Preisplanung'!$A$1:$L$9</definedName>
    <definedName name="_xlnm.Print_Area" localSheetId="5">'Umsatzplanung'!$A$1:$D$7</definedName>
  </definedNames>
  <calcPr fullCalcOnLoad="1"/>
</workbook>
</file>

<file path=xl/comments2.xml><?xml version="1.0" encoding="utf-8"?>
<comments xmlns="http://schemas.openxmlformats.org/spreadsheetml/2006/main">
  <authors>
    <author>Ein gesch?tzter Microsoft Office Anwender</author>
  </authors>
  <commentList>
    <comment ref="B6" authorId="0">
      <text>
        <r>
          <rPr>
            <sz val="8"/>
            <rFont val="Tahoma"/>
            <family val="0"/>
          </rPr>
          <t>Tragen Sie hier das Ausgangsjahr ein.</t>
        </r>
      </text>
    </comment>
  </commentList>
</comments>
</file>

<file path=xl/comments4.xml><?xml version="1.0" encoding="utf-8"?>
<comments xmlns="http://schemas.openxmlformats.org/spreadsheetml/2006/main">
  <authors>
    <author>Ein gesch?tzter Microsoft Office Anwender</author>
  </authors>
  <commentList>
    <comment ref="B6" authorId="0">
      <text>
        <r>
          <rPr>
            <sz val="8"/>
            <rFont val="Tahoma"/>
            <family val="0"/>
          </rPr>
          <t>Tragen Sie hier das Ausgangsjahr ein.</t>
        </r>
      </text>
    </comment>
    <comment ref="L19" authorId="0">
      <text>
        <r>
          <rPr>
            <sz val="8"/>
            <rFont val="Tahoma"/>
            <family val="0"/>
          </rPr>
          <t>Tragen Sie hier den angestrebten Marktanteil ein.</t>
        </r>
      </text>
    </comment>
  </commentList>
</comments>
</file>

<file path=xl/sharedStrings.xml><?xml version="1.0" encoding="utf-8"?>
<sst xmlns="http://schemas.openxmlformats.org/spreadsheetml/2006/main" count="57" uniqueCount="27">
  <si>
    <t>Absatzmengenplanung</t>
  </si>
  <si>
    <t>Planjahr</t>
  </si>
  <si>
    <t>Jahr</t>
  </si>
  <si>
    <t>Absatz</t>
  </si>
  <si>
    <t>Produktgruppe I</t>
  </si>
  <si>
    <t>Produktgruppe II</t>
  </si>
  <si>
    <t>Produktgruppe IIII</t>
  </si>
  <si>
    <t>Marktvolumen</t>
  </si>
  <si>
    <t>Marktanteil</t>
  </si>
  <si>
    <t>Produktgruppe III</t>
  </si>
  <si>
    <t>Menge</t>
  </si>
  <si>
    <t>Umsatz</t>
  </si>
  <si>
    <t>Preisplanung</t>
  </si>
  <si>
    <t>Planpreis</t>
  </si>
  <si>
    <t>Kosten</t>
  </si>
  <si>
    <t>Ergebnisplan</t>
  </si>
  <si>
    <t>Ergebnis</t>
  </si>
  <si>
    <t>Weitere Kosten</t>
  </si>
  <si>
    <t>Voraussichtliches
Ergebnis</t>
  </si>
  <si>
    <t>Produktgruppe A</t>
  </si>
  <si>
    <t>Produktgruppe B</t>
  </si>
  <si>
    <t>Produktgruppe C</t>
  </si>
  <si>
    <t>Planungsinstrumente</t>
  </si>
  <si>
    <t>1. Mengenplanung</t>
  </si>
  <si>
    <t>2. Preisplanung</t>
  </si>
  <si>
    <t>3. Umsatzplanung</t>
  </si>
  <si>
    <t>4. Ergebnisplanung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</si>
</sst>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"/>
    <numFmt numFmtId="173" formatCode="#,##0.0"/>
    <numFmt numFmtId="174" formatCode="0.0%"/>
    <numFmt numFmtId="175" formatCode="0.000"/>
    <numFmt numFmtId="176" formatCode="0.0"/>
    <numFmt numFmtId="177" formatCode="0.000%"/>
    <numFmt numFmtId="178" formatCode="0.0000%"/>
    <numFmt numFmtId="179" formatCode="_-* #,##0\ &quot;DM&quot;_-;\-* #,##0\ &quot;DM&quot;_-;_-* &quot;-&quot;??\ &quot;DM&quot;_-;_-@_-"/>
    <numFmt numFmtId="180" formatCode="#,##0.00\ &quot;DM&quot;"/>
    <numFmt numFmtId="181" formatCode="0.0000000"/>
    <numFmt numFmtId="182" formatCode="0.000000"/>
    <numFmt numFmtId="183" formatCode="0.00000"/>
    <numFmt numFmtId="184" formatCode="0.0000"/>
    <numFmt numFmtId="185" formatCode="_-* #,##0.00\ [$€-1]_-;\-* #,##0.00\ [$€-1]_-;_-* &quot;-&quot;??\ [$€-1]_-"/>
    <numFmt numFmtId="186" formatCode="_-* #,##0.00\ [$€-1]_-;\-* #,##0.00\ [$€-1]_-;_-* &quot;-&quot;??\ [$€-1]_-;_-@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OsiraLightDB"/>
      <family val="0"/>
    </font>
    <font>
      <sz val="10.5"/>
      <name val="OsiraLightDB"/>
      <family val="0"/>
    </font>
    <font>
      <b/>
      <sz val="12"/>
      <name val="Book Antiqua"/>
      <family val="1"/>
    </font>
    <font>
      <sz val="6.5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b/>
      <sz val="8"/>
      <color indexed="9"/>
      <name val="FruchtigLightDB"/>
      <family val="0"/>
    </font>
    <font>
      <sz val="12"/>
      <name val="FruchtigDB"/>
      <family val="0"/>
    </font>
    <font>
      <b/>
      <sz val="18"/>
      <name val="Book Antiqua"/>
      <family val="1"/>
    </font>
    <font>
      <sz val="8"/>
      <name val="Arial"/>
      <family val="2"/>
    </font>
    <font>
      <i/>
      <sz val="9"/>
      <name val="Arial"/>
      <family val="0"/>
    </font>
    <font>
      <sz val="12"/>
      <name val="Arial"/>
      <family val="2"/>
    </font>
    <font>
      <sz val="10"/>
      <color indexed="23"/>
      <name val="Arial"/>
      <family val="2"/>
    </font>
    <font>
      <b/>
      <sz val="12"/>
      <name val="Arial"/>
      <family val="0"/>
    </font>
    <font>
      <sz val="8"/>
      <name val="Tahoma"/>
      <family val="0"/>
    </font>
    <font>
      <sz val="14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4" fillId="0" borderId="1" applyFont="0" applyFill="0" applyBorder="0" applyProtection="0">
      <alignment horizontal="center"/>
    </xf>
    <xf numFmtId="0" fontId="5" fillId="0" borderId="0">
      <alignment horizontal="left"/>
      <protection/>
    </xf>
    <xf numFmtId="0" fontId="6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 horizontal="left"/>
      <protection/>
    </xf>
    <xf numFmtId="0" fontId="8" fillId="0" borderId="2" applyBorder="0">
      <alignment horizontal="left"/>
      <protection/>
    </xf>
    <xf numFmtId="0" fontId="9" fillId="0" borderId="0">
      <alignment horizontal="left"/>
      <protection/>
    </xf>
    <xf numFmtId="1" fontId="4" fillId="0" borderId="3" applyFont="0" applyFill="0" applyBorder="0" applyAlignment="0" applyProtection="0"/>
    <xf numFmtId="14" fontId="8" fillId="0" borderId="0">
      <alignment horizontal="right"/>
      <protection/>
    </xf>
    <xf numFmtId="0" fontId="10" fillId="0" borderId="0">
      <alignment horizontal="left"/>
      <protection/>
    </xf>
    <xf numFmtId="9" fontId="0" fillId="0" borderId="0" applyFont="0" applyFill="0" applyBorder="0" applyAlignment="0" applyProtection="0"/>
    <xf numFmtId="0" fontId="11" fillId="2" borderId="0">
      <alignment horizontal="left" vertical="center"/>
      <protection/>
    </xf>
    <xf numFmtId="1" fontId="4" fillId="0" borderId="4">
      <alignment horizontal="center"/>
      <protection locked="0"/>
    </xf>
    <xf numFmtId="0" fontId="12" fillId="0" borderId="0">
      <alignment/>
      <protection locked="0"/>
    </xf>
    <xf numFmtId="0" fontId="7" fillId="0" borderId="0">
      <alignment horizontal="left"/>
      <protection/>
    </xf>
    <xf numFmtId="0" fontId="1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1" fontId="1" fillId="0" borderId="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174" fontId="0" fillId="3" borderId="0" xfId="0" applyNumberFormat="1" applyFill="1" applyBorder="1" applyAlignment="1">
      <alignment/>
    </xf>
    <xf numFmtId="174" fontId="0" fillId="3" borderId="8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17" fillId="0" borderId="13" xfId="0" applyNumberFormat="1" applyFont="1" applyBorder="1" applyAlignment="1">
      <alignment/>
    </xf>
    <xf numFmtId="0" fontId="1" fillId="4" borderId="14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14" fillId="0" borderId="0" xfId="0" applyFont="1" applyAlignment="1">
      <alignment horizontal="center"/>
    </xf>
    <xf numFmtId="3" fontId="0" fillId="5" borderId="0" xfId="0" applyNumberFormat="1" applyFill="1" applyBorder="1" applyAlignment="1" applyProtection="1">
      <alignment/>
      <protection locked="0"/>
    </xf>
    <xf numFmtId="3" fontId="0" fillId="5" borderId="8" xfId="0" applyNumberFormat="1" applyFill="1" applyBorder="1" applyAlignment="1" applyProtection="1">
      <alignment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174" fontId="0" fillId="5" borderId="9" xfId="0" applyNumberFormat="1" applyFill="1" applyBorder="1" applyAlignment="1" applyProtection="1">
      <alignment/>
      <protection locked="0"/>
    </xf>
    <xf numFmtId="174" fontId="0" fillId="5" borderId="12" xfId="0" applyNumberFormat="1" applyFill="1" applyBorder="1" applyAlignment="1" applyProtection="1">
      <alignment/>
      <protection locked="0"/>
    </xf>
    <xf numFmtId="1" fontId="0" fillId="0" borderId="5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185" fontId="0" fillId="0" borderId="9" xfId="0" applyNumberFormat="1" applyFont="1" applyBorder="1" applyAlignment="1">
      <alignment/>
    </xf>
    <xf numFmtId="185" fontId="0" fillId="0" borderId="12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4" fontId="0" fillId="5" borderId="6" xfId="0" applyNumberFormat="1" applyFill="1" applyBorder="1" applyAlignment="1" applyProtection="1">
      <alignment horizontal="center"/>
      <protection locked="0"/>
    </xf>
    <xf numFmtId="4" fontId="0" fillId="5" borderId="8" xfId="0" applyNumberFormat="1" applyFill="1" applyBorder="1" applyAlignment="1" applyProtection="1">
      <alignment horizontal="center"/>
      <protection locked="0"/>
    </xf>
    <xf numFmtId="4" fontId="0" fillId="5" borderId="7" xfId="0" applyNumberFormat="1" applyFill="1" applyBorder="1" applyAlignment="1" applyProtection="1">
      <alignment horizontal="center"/>
      <protection locked="0"/>
    </xf>
    <xf numFmtId="4" fontId="0" fillId="5" borderId="0" xfId="0" applyNumberForma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6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14" fillId="0" borderId="19" xfId="0" applyFont="1" applyBorder="1" applyAlignment="1">
      <alignment horizontal="center"/>
    </xf>
    <xf numFmtId="0" fontId="20" fillId="0" borderId="20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6" fillId="0" borderId="20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1" fontId="16" fillId="0" borderId="20" xfId="0" applyNumberFormat="1" applyFont="1" applyBorder="1" applyAlignment="1" applyProtection="1">
      <alignment/>
      <protection/>
    </xf>
    <xf numFmtId="1" fontId="16" fillId="0" borderId="23" xfId="0" applyNumberFormat="1" applyFont="1" applyBorder="1" applyAlignment="1" applyProtection="1">
      <alignment/>
      <protection/>
    </xf>
    <xf numFmtId="1" fontId="16" fillId="0" borderId="2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>
      <alignment/>
    </xf>
    <xf numFmtId="0" fontId="20" fillId="0" borderId="0" xfId="0" applyFont="1" applyAlignment="1">
      <alignment/>
    </xf>
    <xf numFmtId="0" fontId="0" fillId="4" borderId="10" xfId="0" applyFont="1" applyFill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185" fontId="0" fillId="0" borderId="15" xfId="0" applyNumberFormat="1" applyBorder="1" applyAlignment="1">
      <alignment/>
    </xf>
    <xf numFmtId="186" fontId="0" fillId="0" borderId="15" xfId="0" applyNumberFormat="1" applyBorder="1" applyAlignment="1">
      <alignment/>
    </xf>
    <xf numFmtId="186" fontId="0" fillId="4" borderId="28" xfId="0" applyNumberFormat="1" applyFill="1" applyBorder="1" applyAlignment="1">
      <alignment/>
    </xf>
    <xf numFmtId="0" fontId="0" fillId="4" borderId="2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/>
    </xf>
    <xf numFmtId="185" fontId="0" fillId="5" borderId="15" xfId="0" applyNumberFormat="1" applyFill="1" applyBorder="1" applyAlignment="1" applyProtection="1">
      <alignment/>
      <protection locked="0"/>
    </xf>
    <xf numFmtId="1" fontId="0" fillId="0" borderId="7" xfId="0" applyNumberFormat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/>
    </xf>
    <xf numFmtId="3" fontId="16" fillId="0" borderId="9" xfId="0" applyNumberFormat="1" applyFont="1" applyFill="1" applyBorder="1" applyAlignment="1" applyProtection="1">
      <alignment/>
      <protection/>
    </xf>
    <xf numFmtId="185" fontId="16" fillId="0" borderId="20" xfId="0" applyNumberFormat="1" applyFont="1" applyFill="1" applyBorder="1" applyAlignment="1" applyProtection="1">
      <alignment/>
      <protection locked="0"/>
    </xf>
    <xf numFmtId="185" fontId="16" fillId="0" borderId="23" xfId="0" applyNumberFormat="1" applyFont="1" applyFill="1" applyBorder="1" applyAlignment="1" applyProtection="1">
      <alignment/>
      <protection locked="0"/>
    </xf>
    <xf numFmtId="185" fontId="16" fillId="0" borderId="25" xfId="0" applyNumberFormat="1" applyFont="1" applyFill="1" applyBorder="1" applyAlignment="1" applyProtection="1">
      <alignment/>
      <protection locked="0"/>
    </xf>
    <xf numFmtId="186" fontId="16" fillId="0" borderId="22" xfId="0" applyNumberFormat="1" applyFont="1" applyBorder="1" applyAlignment="1" applyProtection="1">
      <alignment/>
      <protection/>
    </xf>
    <xf numFmtId="186" fontId="16" fillId="0" borderId="24" xfId="0" applyNumberFormat="1" applyFont="1" applyBorder="1" applyAlignment="1" applyProtection="1">
      <alignment/>
      <protection/>
    </xf>
    <xf numFmtId="186" fontId="16" fillId="0" borderId="27" xfId="0" applyNumberFormat="1" applyFont="1" applyBorder="1" applyAlignment="1" applyProtection="1">
      <alignment/>
      <protection/>
    </xf>
    <xf numFmtId="3" fontId="16" fillId="0" borderId="13" xfId="0" applyNumberFormat="1" applyFont="1" applyFill="1" applyBorder="1" applyAlignment="1" applyProtection="1">
      <alignment/>
      <protection/>
    </xf>
    <xf numFmtId="3" fontId="16" fillId="0" borderId="12" xfId="0" applyNumberFormat="1" applyFont="1" applyFill="1" applyBorder="1" applyAlignment="1" applyProtection="1">
      <alignment/>
      <protection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18" xfId="0" applyFont="1" applyBorder="1" applyAlignment="1">
      <alignment horizontal="center"/>
    </xf>
    <xf numFmtId="1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</cellXfs>
  <cellStyles count="21">
    <cellStyle name="Normal" xfId="0"/>
    <cellStyle name="2000Datum" xfId="15"/>
    <cellStyle name="Adresse_std" xfId="16"/>
    <cellStyle name="Beschriftung" xfId="17"/>
    <cellStyle name="Comma" xfId="18"/>
    <cellStyle name="Comma [0]" xfId="19"/>
    <cellStyle name="Firma_Fenster_std" xfId="20"/>
    <cellStyle name="Firmenadresse_std" xfId="21"/>
    <cellStyle name="Firmenbezeichnung_Std" xfId="22"/>
    <cellStyle name="Firmenname_std" xfId="23"/>
    <cellStyle name="Ganzezahl" xfId="24"/>
    <cellStyle name="Kopfdatum_Std" xfId="25"/>
    <cellStyle name="Listentitel_std" xfId="26"/>
    <cellStyle name="Percent" xfId="27"/>
    <cellStyle name="Spaltenbeschr_std" xfId="28"/>
    <cellStyle name="Tabdaten_std" xfId="29"/>
    <cellStyle name="Tabellentitel" xfId="30"/>
    <cellStyle name="Tabfuß_std" xfId="31"/>
    <cellStyle name="Überschrift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Absatzmengenentwickling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01075"/>
          <c:y val="0.105"/>
          <c:w val="0.97825"/>
          <c:h val="0.8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Mengenplan!$A$9</c:f>
              <c:strCache>
                <c:ptCount val="1"/>
                <c:pt idx="0">
                  <c:v>Produktgruppe 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Mengenplan!$B$9:$L$9</c:f>
              <c:numCache>
                <c:ptCount val="11"/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Mengenplan!$A$10</c:f>
              <c:strCache>
                <c:ptCount val="1"/>
                <c:pt idx="0">
                  <c:v>Produktgruppe 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Mengenplan!$B$10:$L$10</c:f>
              <c:numCache>
                <c:ptCount val="11"/>
                <c:pt idx="1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Mengenplan!$A$11</c:f>
              <c:strCache>
                <c:ptCount val="1"/>
                <c:pt idx="0">
                  <c:v>Produktgruppe IIII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Mengenplan!$B$11:$L$11</c:f>
              <c:numCache>
                <c:ptCount val="11"/>
                <c:pt idx="10">
                  <c:v>0</c:v>
                </c:pt>
              </c:numCache>
            </c:numRef>
          </c:val>
          <c:shape val="box"/>
        </c:ser>
        <c:gapDepth val="50"/>
        <c:shape val="box"/>
        <c:axId val="18131192"/>
        <c:axId val="28963001"/>
        <c:axId val="59340418"/>
      </c:bar3DChart>
      <c:catAx>
        <c:axId val="181311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963001"/>
        <c:crosses val="autoZero"/>
        <c:auto val="0"/>
        <c:lblOffset val="100"/>
        <c:noMultiLvlLbl val="0"/>
      </c:catAx>
      <c:valAx>
        <c:axId val="28963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31192"/>
        <c:crossesAt val="1"/>
        <c:crossBetween val="between"/>
        <c:dispUnits/>
      </c:valAx>
      <c:serAx>
        <c:axId val="593404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96300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Absatzmengenentwicklung</a:t>
            </a:r>
          </a:p>
        </c:rich>
      </c:tx>
      <c:layout>
        <c:manualLayout>
          <c:xMode val="factor"/>
          <c:yMode val="factor"/>
          <c:x val="-0.0015"/>
          <c:y val="0.018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"/>
          <c:y val="0.1065"/>
          <c:w val="1"/>
          <c:h val="0.89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Mengenplanung!$A$14</c:f>
              <c:strCache>
                <c:ptCount val="1"/>
                <c:pt idx="0">
                  <c:v>Produktgruppe 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Mengenplanung!$B$14:$K$14</c:f>
              <c:numCache>
                <c:ptCount val="10"/>
              </c:numCache>
            </c:numRef>
          </c:val>
          <c:shape val="box"/>
        </c:ser>
        <c:ser>
          <c:idx val="1"/>
          <c:order val="1"/>
          <c:tx>
            <c:strRef>
              <c:f>Mengenplanung!$A$15</c:f>
              <c:strCache>
                <c:ptCount val="1"/>
                <c:pt idx="0">
                  <c:v>Produktgruppe 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Mengenplanung!$B$15:$K$15</c:f>
              <c:numCache>
                <c:ptCount val="10"/>
              </c:numCache>
            </c:numRef>
          </c:val>
          <c:shape val="box"/>
        </c:ser>
        <c:ser>
          <c:idx val="2"/>
          <c:order val="2"/>
          <c:tx>
            <c:strRef>
              <c:f>Mengenplanung!$A$16</c:f>
              <c:strCache>
                <c:ptCount val="1"/>
                <c:pt idx="0">
                  <c:v>Produktgruppe III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Mengenplanung!$B$16:$K$16</c:f>
              <c:numCache>
                <c:ptCount val="10"/>
              </c:numCache>
            </c:numRef>
          </c:val>
          <c:shape val="box"/>
        </c:ser>
        <c:gapDepth val="50"/>
        <c:shape val="box"/>
        <c:axId val="64301715"/>
        <c:axId val="41844524"/>
        <c:axId val="41056397"/>
      </c:bar3D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844524"/>
        <c:crosses val="autoZero"/>
        <c:auto val="0"/>
        <c:lblOffset val="100"/>
        <c:noMultiLvlLbl val="0"/>
      </c:catAx>
      <c:valAx>
        <c:axId val="41844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01715"/>
        <c:crossesAt val="1"/>
        <c:crossBetween val="between"/>
        <c:dispUnits/>
      </c:valAx>
      <c:ser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844524"/>
        <c:crosses val="autoZero"/>
        <c:tickLblSkip val="1"/>
        <c:tickMarkSkip val="1"/>
      </c:ser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455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77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4"/>
  <sheetViews>
    <sheetView tabSelected="1" workbookViewId="0" zoomScale="74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133350</xdr:rowOff>
    </xdr:from>
    <xdr:to>
      <xdr:col>11</xdr:col>
      <xdr:colOff>333375</xdr:colOff>
      <xdr:row>2</xdr:row>
      <xdr:rowOff>133350</xdr:rowOff>
    </xdr:to>
    <xdr:sp>
      <xdr:nvSpPr>
        <xdr:cNvPr id="1" name="Line 2"/>
        <xdr:cNvSpPr>
          <a:spLocks/>
        </xdr:cNvSpPr>
      </xdr:nvSpPr>
      <xdr:spPr>
        <a:xfrm>
          <a:off x="790575" y="523875"/>
          <a:ext cx="792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M12"/>
  <sheetViews>
    <sheetView showGridLines="0" workbookViewId="0" topLeftCell="A1">
      <selection activeCell="B9" sqref="B9:K11"/>
    </sheetView>
  </sheetViews>
  <sheetFormatPr defaultColWidth="11.421875" defaultRowHeight="12.75"/>
  <cols>
    <col min="1" max="1" width="17.421875" style="0" customWidth="1"/>
    <col min="2" max="12" width="9.28125" style="0" customWidth="1"/>
  </cols>
  <sheetData>
    <row r="1" spans="1:2" ht="12.75">
      <c r="A1" s="15"/>
      <c r="B1" s="1"/>
    </row>
    <row r="3" ht="15">
      <c r="A3" s="2" t="s">
        <v>0</v>
      </c>
    </row>
    <row r="4" ht="14.25" customHeight="1"/>
    <row r="5" ht="13.5" customHeight="1" thickBot="1">
      <c r="L5" s="28" t="s">
        <v>1</v>
      </c>
    </row>
    <row r="6" spans="1:12" ht="13.5" thickBot="1">
      <c r="A6" s="19" t="s">
        <v>2</v>
      </c>
      <c r="B6" s="31">
        <v>1993</v>
      </c>
      <c r="C6" s="20">
        <f aca="true" t="shared" si="0" ref="C6:L6">+B6+1</f>
        <v>1994</v>
      </c>
      <c r="D6" s="20">
        <f t="shared" si="0"/>
        <v>1995</v>
      </c>
      <c r="E6" s="20">
        <f t="shared" si="0"/>
        <v>1996</v>
      </c>
      <c r="F6" s="20">
        <f t="shared" si="0"/>
        <v>1997</v>
      </c>
      <c r="G6" s="20">
        <f t="shared" si="0"/>
        <v>1998</v>
      </c>
      <c r="H6" s="20">
        <f t="shared" si="0"/>
        <v>1999</v>
      </c>
      <c r="I6" s="20">
        <f t="shared" si="0"/>
        <v>2000</v>
      </c>
      <c r="J6" s="20">
        <f t="shared" si="0"/>
        <v>2001</v>
      </c>
      <c r="K6" s="20">
        <f t="shared" si="0"/>
        <v>2002</v>
      </c>
      <c r="L6" s="26">
        <f t="shared" si="0"/>
        <v>2003</v>
      </c>
    </row>
    <row r="7" spans="1:13" ht="13.5" thickBot="1">
      <c r="A7" s="10"/>
      <c r="B7" s="8"/>
      <c r="C7" s="8"/>
      <c r="D7" s="8"/>
      <c r="E7" s="8"/>
      <c r="F7" s="8"/>
      <c r="G7" s="8"/>
      <c r="H7" s="8"/>
      <c r="I7" s="8"/>
      <c r="J7" s="8"/>
      <c r="K7" s="7"/>
      <c r="L7" s="7"/>
      <c r="M7" s="18"/>
    </row>
    <row r="8" spans="1:12" ht="12.75">
      <c r="A8" s="4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22"/>
    </row>
    <row r="9" spans="1:12" ht="12.75">
      <c r="A9" s="6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17">
        <f>IF(B9="","",TREND(B9:K9,$B$6:$K$6,$L$6))</f>
      </c>
    </row>
    <row r="10" spans="1:12" ht="12.75">
      <c r="A10" s="6" t="s">
        <v>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17">
        <f>IF(B10="","",TREND(B10:K10,$B$6:$K$6,$L$6))</f>
      </c>
    </row>
    <row r="11" spans="1:12" ht="13.5" thickBot="1">
      <c r="A11" s="9" t="s">
        <v>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3">
        <f>IF(B11="","",TREND(B11:K11,$B$6:$K$6,$L$6))</f>
      </c>
    </row>
    <row r="12" spans="11:13" ht="12.75">
      <c r="K12" s="18"/>
      <c r="L12" s="18"/>
      <c r="M12" s="18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3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B2:C13"/>
  <sheetViews>
    <sheetView showGridLines="0" workbookViewId="0" topLeftCell="A1">
      <selection activeCell="A1" sqref="A1"/>
    </sheetView>
  </sheetViews>
  <sheetFormatPr defaultColWidth="11.421875" defaultRowHeight="12.75"/>
  <sheetData>
    <row r="2" ht="18">
      <c r="B2" s="81" t="s">
        <v>22</v>
      </c>
    </row>
    <row r="3" ht="47.25" customHeight="1"/>
    <row r="4" spans="2:3" ht="21" customHeight="1">
      <c r="B4" s="2" t="s">
        <v>23</v>
      </c>
      <c r="C4" s="2"/>
    </row>
    <row r="5" spans="2:3" ht="21" customHeight="1">
      <c r="B5" s="2"/>
      <c r="C5" s="2"/>
    </row>
    <row r="6" spans="2:3" ht="21" customHeight="1">
      <c r="B6" s="2"/>
      <c r="C6" s="2"/>
    </row>
    <row r="7" spans="2:3" ht="21" customHeight="1">
      <c r="B7" s="2" t="s">
        <v>24</v>
      </c>
      <c r="C7" s="2"/>
    </row>
    <row r="8" spans="2:3" ht="21" customHeight="1">
      <c r="B8" s="2"/>
      <c r="C8" s="2"/>
    </row>
    <row r="9" spans="2:3" ht="21" customHeight="1">
      <c r="B9" s="2"/>
      <c r="C9" s="2"/>
    </row>
    <row r="10" spans="2:3" ht="21" customHeight="1">
      <c r="B10" s="2" t="s">
        <v>25</v>
      </c>
      <c r="C10" s="2"/>
    </row>
    <row r="11" spans="2:3" ht="21" customHeight="1">
      <c r="B11" s="2"/>
      <c r="C11" s="2"/>
    </row>
    <row r="12" spans="2:3" ht="21" customHeight="1">
      <c r="B12" s="2"/>
      <c r="C12" s="2"/>
    </row>
    <row r="13" spans="2:3" ht="21" customHeight="1">
      <c r="B13" s="2" t="s">
        <v>26</v>
      </c>
      <c r="C13" s="2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27"/>
  <sheetViews>
    <sheetView showGridLines="0" workbookViewId="0" topLeftCell="A1">
      <selection activeCell="B9" sqref="B9"/>
    </sheetView>
  </sheetViews>
  <sheetFormatPr defaultColWidth="11.421875" defaultRowHeight="12.75"/>
  <cols>
    <col min="1" max="1" width="17.421875" style="0" customWidth="1"/>
    <col min="2" max="12" width="9.28125" style="0" customWidth="1"/>
  </cols>
  <sheetData>
    <row r="1" spans="1:12" ht="15">
      <c r="A1" s="53" t="s">
        <v>0</v>
      </c>
      <c r="B1" s="54"/>
      <c r="C1" s="11"/>
      <c r="D1" s="11"/>
      <c r="E1" s="11"/>
      <c r="F1" s="11"/>
      <c r="G1" s="11"/>
      <c r="H1" s="11"/>
      <c r="I1" s="11"/>
      <c r="J1" s="11"/>
      <c r="K1" s="11"/>
      <c r="L1" s="55"/>
    </row>
    <row r="2" spans="1:12" ht="12.75">
      <c r="A2" s="56"/>
      <c r="B2" s="18"/>
      <c r="C2" s="18"/>
      <c r="D2" s="18"/>
      <c r="E2" s="18"/>
      <c r="F2" s="18"/>
      <c r="G2" s="18"/>
      <c r="H2" s="18"/>
      <c r="I2" s="18"/>
      <c r="J2" s="18"/>
      <c r="K2" s="18"/>
      <c r="L2" s="57"/>
    </row>
    <row r="3" spans="1:12" ht="12.75">
      <c r="A3" s="56"/>
      <c r="B3" s="18"/>
      <c r="C3" s="18"/>
      <c r="D3" s="18"/>
      <c r="E3" s="18"/>
      <c r="F3" s="18"/>
      <c r="G3" s="18"/>
      <c r="H3" s="18"/>
      <c r="I3" s="18"/>
      <c r="J3" s="18"/>
      <c r="K3" s="18"/>
      <c r="L3" s="57"/>
    </row>
    <row r="4" spans="1:12" ht="14.25" customHeight="1">
      <c r="A4" s="56"/>
      <c r="B4" s="18"/>
      <c r="C4" s="18"/>
      <c r="D4" s="18"/>
      <c r="E4" s="18"/>
      <c r="F4" s="18"/>
      <c r="G4" s="18"/>
      <c r="H4" s="18"/>
      <c r="I4" s="18"/>
      <c r="J4" s="18"/>
      <c r="K4" s="18"/>
      <c r="L4" s="57"/>
    </row>
    <row r="5" spans="1:12" ht="13.5" customHeight="1" thickBot="1">
      <c r="A5" s="56"/>
      <c r="B5" s="18"/>
      <c r="C5" s="18"/>
      <c r="D5" s="18"/>
      <c r="E5" s="18"/>
      <c r="F5" s="18"/>
      <c r="G5" s="18"/>
      <c r="H5" s="18"/>
      <c r="I5" s="18"/>
      <c r="J5" s="18"/>
      <c r="K5" s="18"/>
      <c r="L5" s="111" t="s">
        <v>1</v>
      </c>
    </row>
    <row r="6" spans="1:12" ht="13.5" thickBot="1">
      <c r="A6" s="39" t="s">
        <v>2</v>
      </c>
      <c r="B6" s="31">
        <v>1993</v>
      </c>
      <c r="C6" s="20">
        <f aca="true" t="shared" si="0" ref="C6:L6">+B6+1</f>
        <v>1994</v>
      </c>
      <c r="D6" s="20">
        <f t="shared" si="0"/>
        <v>1995</v>
      </c>
      <c r="E6" s="20">
        <f t="shared" si="0"/>
        <v>1996</v>
      </c>
      <c r="F6" s="20">
        <f t="shared" si="0"/>
        <v>1997</v>
      </c>
      <c r="G6" s="20">
        <f t="shared" si="0"/>
        <v>1998</v>
      </c>
      <c r="H6" s="20">
        <f t="shared" si="0"/>
        <v>1999</v>
      </c>
      <c r="I6" s="20">
        <f t="shared" si="0"/>
        <v>2000</v>
      </c>
      <c r="J6" s="20">
        <f t="shared" si="0"/>
        <v>2001</v>
      </c>
      <c r="K6" s="20">
        <f t="shared" si="0"/>
        <v>2002</v>
      </c>
      <c r="L6" s="26">
        <f t="shared" si="0"/>
        <v>2003</v>
      </c>
    </row>
    <row r="7" spans="1:12" ht="13.5" thickBot="1">
      <c r="A7" s="95"/>
      <c r="B7" s="27"/>
      <c r="C7" s="27"/>
      <c r="D7" s="27"/>
      <c r="E7" s="27"/>
      <c r="F7" s="27"/>
      <c r="G7" s="27"/>
      <c r="H7" s="27"/>
      <c r="I7" s="27"/>
      <c r="J7" s="27"/>
      <c r="K7" s="18"/>
      <c r="L7" s="112"/>
    </row>
    <row r="8" spans="1:12" ht="12.75">
      <c r="A8" s="34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25"/>
    </row>
    <row r="9" spans="1:12" ht="12.75">
      <c r="A9" s="35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16">
        <f>IF(B9="","",TREND(B9:K9,$B$6:$K$6,$L$6))</f>
      </c>
    </row>
    <row r="10" spans="1:12" ht="12.75">
      <c r="A10" s="35" t="s">
        <v>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16">
        <f>IF(B10="","",TREND(B10:K10,$B$6:$K$6,$L$6))</f>
      </c>
    </row>
    <row r="11" spans="1:12" ht="13.5" thickBot="1">
      <c r="A11" s="36" t="s">
        <v>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1">
        <f>IF(B11="","",TREND(B11:K11,$B$6:$K$6,$L$6))</f>
      </c>
    </row>
    <row r="12" spans="1:12" ht="13.5" thickBot="1">
      <c r="A12" s="35"/>
      <c r="B12" s="7"/>
      <c r="C12" s="7"/>
      <c r="D12" s="7"/>
      <c r="E12" s="7"/>
      <c r="F12" s="7"/>
      <c r="G12" s="7"/>
      <c r="H12" s="7"/>
      <c r="I12" s="7"/>
      <c r="J12" s="7"/>
      <c r="K12" s="7"/>
      <c r="L12" s="113"/>
    </row>
    <row r="13" spans="1:12" ht="12.75">
      <c r="A13" s="34" t="s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22"/>
    </row>
    <row r="14" spans="1:12" ht="12.75">
      <c r="A14" s="35" t="s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17">
        <f>IF(L9="","",L9*L19)</f>
      </c>
    </row>
    <row r="15" spans="1:12" ht="12.75">
      <c r="A15" s="35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17">
        <f>IF(L10="","",L10*L20)</f>
      </c>
    </row>
    <row r="16" spans="1:12" ht="13.5" thickBot="1">
      <c r="A16" s="36" t="s">
        <v>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23">
        <f>IF(L11="","",L11*L21)</f>
      </c>
    </row>
    <row r="17" spans="1:12" ht="13.5" thickBot="1">
      <c r="A17" s="8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57"/>
    </row>
    <row r="18" spans="1:12" ht="12.75">
      <c r="A18" s="38" t="s">
        <v>8</v>
      </c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24"/>
    </row>
    <row r="19" spans="1:12" ht="12.75">
      <c r="A19" s="35" t="s">
        <v>4</v>
      </c>
      <c r="B19" s="13">
        <f>IF(B9="","",B14/B9)</f>
      </c>
      <c r="C19" s="13">
        <f aca="true" t="shared" si="1" ref="C19:J19">IF(C9="","",C14/C9)</f>
      </c>
      <c r="D19" s="13">
        <f t="shared" si="1"/>
      </c>
      <c r="E19" s="13">
        <f t="shared" si="1"/>
      </c>
      <c r="F19" s="13">
        <f t="shared" si="1"/>
      </c>
      <c r="G19" s="13">
        <f t="shared" si="1"/>
      </c>
      <c r="H19" s="13">
        <f t="shared" si="1"/>
      </c>
      <c r="I19" s="13">
        <f t="shared" si="1"/>
      </c>
      <c r="J19" s="13">
        <f t="shared" si="1"/>
      </c>
      <c r="K19" s="13">
        <f>IF(K9="","",K14/K9)</f>
      </c>
      <c r="L19" s="32"/>
    </row>
    <row r="20" spans="1:12" ht="12.75">
      <c r="A20" s="35" t="s">
        <v>5</v>
      </c>
      <c r="B20" s="13">
        <f>IF(B10="","",B15/B10)</f>
      </c>
      <c r="C20" s="13">
        <f aca="true" t="shared" si="2" ref="C20:J20">IF(C10="","",C15/C10)</f>
      </c>
      <c r="D20" s="13">
        <f t="shared" si="2"/>
      </c>
      <c r="E20" s="13">
        <f t="shared" si="2"/>
      </c>
      <c r="F20" s="13">
        <f t="shared" si="2"/>
      </c>
      <c r="G20" s="13">
        <f t="shared" si="2"/>
      </c>
      <c r="H20" s="13">
        <f t="shared" si="2"/>
      </c>
      <c r="I20" s="13">
        <f t="shared" si="2"/>
      </c>
      <c r="J20" s="13">
        <f t="shared" si="2"/>
      </c>
      <c r="K20" s="13">
        <f>IF(K10="","",K15/K10)</f>
      </c>
      <c r="L20" s="32"/>
    </row>
    <row r="21" spans="1:12" ht="13.5" thickBot="1">
      <c r="A21" s="36" t="s">
        <v>9</v>
      </c>
      <c r="B21" s="14">
        <f>IF(B11="","",B16/B11)</f>
      </c>
      <c r="C21" s="14">
        <f aca="true" t="shared" si="3" ref="C21:J21">IF(C11="","",C16/C11)</f>
      </c>
      <c r="D21" s="14">
        <f t="shared" si="3"/>
      </c>
      <c r="E21" s="14">
        <f t="shared" si="3"/>
      </c>
      <c r="F21" s="14">
        <f t="shared" si="3"/>
      </c>
      <c r="G21" s="14">
        <f t="shared" si="3"/>
      </c>
      <c r="H21" s="14">
        <f t="shared" si="3"/>
      </c>
      <c r="I21" s="14">
        <f t="shared" si="3"/>
      </c>
      <c r="J21" s="14">
        <f t="shared" si="3"/>
      </c>
      <c r="K21" s="14">
        <f>IF(K11="","",K16/K11)</f>
      </c>
      <c r="L21" s="33"/>
    </row>
    <row r="22" spans="1:12" ht="12.75">
      <c r="A22" s="5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2.75">
      <c r="A23" s="5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2.75">
      <c r="A24" s="5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.75">
      <c r="A25" s="5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5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.75">
      <c r="A27" s="5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3"/>
  <headerFooter alignWithMargins="0">
    <oddFooter>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M9"/>
  <sheetViews>
    <sheetView showGridLines="0" workbookViewId="0" topLeftCell="A1">
      <selection activeCell="B6" sqref="B6"/>
    </sheetView>
  </sheetViews>
  <sheetFormatPr defaultColWidth="11.421875" defaultRowHeight="12.75"/>
  <cols>
    <col min="1" max="1" width="17.421875" style="0" customWidth="1"/>
    <col min="2" max="12" width="10.57421875" style="0" customWidth="1"/>
  </cols>
  <sheetData>
    <row r="1" spans="1:12" ht="15">
      <c r="A1" s="53" t="s">
        <v>12</v>
      </c>
      <c r="B1" s="54"/>
      <c r="C1" s="11"/>
      <c r="D1" s="11"/>
      <c r="E1" s="11"/>
      <c r="F1" s="11"/>
      <c r="G1" s="11"/>
      <c r="H1" s="11"/>
      <c r="I1" s="11"/>
      <c r="J1" s="11"/>
      <c r="K1" s="11"/>
      <c r="L1" s="55"/>
    </row>
    <row r="2" spans="1:12" ht="14.25" customHeight="1">
      <c r="A2" s="56"/>
      <c r="B2" s="18"/>
      <c r="C2" s="18"/>
      <c r="D2" s="18"/>
      <c r="E2" s="18"/>
      <c r="F2" s="18"/>
      <c r="G2" s="18"/>
      <c r="H2" s="18"/>
      <c r="I2" s="18"/>
      <c r="J2" s="18"/>
      <c r="K2" s="18"/>
      <c r="L2" s="57"/>
    </row>
    <row r="3" spans="1:12" ht="13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1</v>
      </c>
    </row>
    <row r="4" spans="1:12" ht="13.5" thickBot="1">
      <c r="A4" s="50" t="s">
        <v>2</v>
      </c>
      <c r="B4" s="51">
        <f>Mengenplanung!B6</f>
        <v>1993</v>
      </c>
      <c r="C4" s="51">
        <f aca="true" t="shared" si="0" ref="C4:L4">+B4+1</f>
        <v>1994</v>
      </c>
      <c r="D4" s="51">
        <f t="shared" si="0"/>
        <v>1995</v>
      </c>
      <c r="E4" s="51">
        <f t="shared" si="0"/>
        <v>1996</v>
      </c>
      <c r="F4" s="51">
        <f t="shared" si="0"/>
        <v>1997</v>
      </c>
      <c r="G4" s="51">
        <f t="shared" si="0"/>
        <v>1998</v>
      </c>
      <c r="H4" s="51">
        <f t="shared" si="0"/>
        <v>1999</v>
      </c>
      <c r="I4" s="51">
        <f t="shared" si="0"/>
        <v>2000</v>
      </c>
      <c r="J4" s="51">
        <f t="shared" si="0"/>
        <v>2001</v>
      </c>
      <c r="K4" s="51">
        <f t="shared" si="0"/>
        <v>2002</v>
      </c>
      <c r="L4" s="52">
        <f t="shared" si="0"/>
        <v>2003</v>
      </c>
    </row>
    <row r="5" spans="1:13" ht="12.75">
      <c r="A5" s="43"/>
      <c r="B5" s="3"/>
      <c r="C5" s="3"/>
      <c r="D5" s="3"/>
      <c r="E5" s="3"/>
      <c r="F5" s="3"/>
      <c r="G5" s="3"/>
      <c r="H5" s="3"/>
      <c r="I5" s="3"/>
      <c r="J5" s="3"/>
      <c r="K5" s="18"/>
      <c r="L5" s="42"/>
      <c r="M5" s="27"/>
    </row>
    <row r="6" spans="1:12" ht="12.75">
      <c r="A6" s="44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0">
        <f>IF(OR(B6="",C6="",D6="",E6="",F6="",G6="",H6="",I6="",J6="",K6=""),"",TREND(B6:K6,$B$4:$K$4,$L$4))</f>
      </c>
    </row>
    <row r="7" spans="1:12" ht="12.75">
      <c r="A7" s="44" t="s">
        <v>5</v>
      </c>
      <c r="B7" s="48"/>
      <c r="C7" s="49"/>
      <c r="D7" s="49"/>
      <c r="E7" s="49"/>
      <c r="F7" s="49"/>
      <c r="G7" s="49"/>
      <c r="H7" s="49"/>
      <c r="I7" s="49"/>
      <c r="J7" s="49"/>
      <c r="K7" s="49"/>
      <c r="L7" s="40">
        <f>IF(OR(B7="",C7="",D7="",E7="",F7="",G7="",H7="",I7="",J7="",K7=""),"",TREND(B7:K7,$B$4:$K$4,$L$4))</f>
      </c>
    </row>
    <row r="8" spans="1:12" ht="13.5" thickBot="1">
      <c r="A8" s="45" t="s">
        <v>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1">
        <f>IF(OR(B8="",C8="",D8="",E8="",F8="",G8="",H8="",I8="",J8="",K8=""),"",TREND(B8:K8,$B$4:$K$4,$L$4))</f>
      </c>
    </row>
    <row r="9" spans="1:13" ht="12.75">
      <c r="A9" s="37"/>
      <c r="B9" s="8"/>
      <c r="C9" s="8"/>
      <c r="D9" s="8"/>
      <c r="E9" s="8"/>
      <c r="F9" s="8"/>
      <c r="G9" s="8"/>
      <c r="H9" s="8"/>
      <c r="I9" s="8"/>
      <c r="J9" s="8"/>
      <c r="K9" s="7"/>
      <c r="L9" s="7"/>
      <c r="M9" s="18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2"/>
  <headerFooter alignWithMargins="0">
    <oddFooter>&amp;R&amp;D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F18"/>
  <sheetViews>
    <sheetView showGridLines="0" workbookViewId="0" topLeftCell="A1">
      <selection activeCell="E2" sqref="E2"/>
    </sheetView>
  </sheetViews>
  <sheetFormatPr defaultColWidth="11.421875" defaultRowHeight="12.75"/>
  <cols>
    <col min="1" max="1" width="22.57421875" style="0" customWidth="1"/>
    <col min="2" max="2" width="24.8515625" style="0" customWidth="1"/>
    <col min="3" max="3" width="20.421875" style="0" customWidth="1"/>
    <col min="4" max="4" width="27.140625" style="0" customWidth="1"/>
  </cols>
  <sheetData>
    <row r="1" spans="1:5" ht="18">
      <c r="A1" s="61" t="str">
        <f>"Umsatzplanung für das Jahr "&amp;Mengenplanung!L6</f>
        <v>Umsatzplanung für das Jahr 2003</v>
      </c>
      <c r="B1" s="62"/>
      <c r="C1" s="63"/>
      <c r="D1" s="64"/>
      <c r="E1" s="98">
        <v>1</v>
      </c>
    </row>
    <row r="2" spans="1:4" ht="15.75" thickBot="1">
      <c r="A2" s="65"/>
      <c r="B2" s="66"/>
      <c r="C2" s="67"/>
      <c r="D2" s="68"/>
    </row>
    <row r="3" spans="1:4" ht="15">
      <c r="A3" s="69"/>
      <c r="B3" s="62"/>
      <c r="C3" s="70" t="s">
        <v>10</v>
      </c>
      <c r="D3" s="71" t="s">
        <v>11</v>
      </c>
    </row>
    <row r="4" spans="1:4" ht="14.25" customHeight="1" thickBot="1">
      <c r="A4" s="72"/>
      <c r="B4" s="73" t="s">
        <v>13</v>
      </c>
      <c r="C4" s="99" t="s">
        <v>1</v>
      </c>
      <c r="D4" s="74" t="s">
        <v>1</v>
      </c>
    </row>
    <row r="5" spans="1:6" ht="15">
      <c r="A5" s="75" t="s">
        <v>4</v>
      </c>
      <c r="B5" s="101">
        <f>Preisplanung!L6</f>
      </c>
      <c r="C5" s="107">
        <f>IF($E$1=1,Mengenplanung!L14,Mengenplan!L9)</f>
      </c>
      <c r="D5" s="104">
        <f>IF(F5=TRUE,"",B5*C5)</f>
      </c>
      <c r="E5" s="97" t="e">
        <f>B5*C5</f>
        <v>#VALUE!</v>
      </c>
      <c r="F5" s="97" t="b">
        <f>ISERROR(E5)</f>
        <v>1</v>
      </c>
    </row>
    <row r="6" spans="1:6" ht="15">
      <c r="A6" s="76" t="s">
        <v>5</v>
      </c>
      <c r="B6" s="102">
        <f>Preisplanung!L7</f>
      </c>
      <c r="C6" s="100">
        <f>IF($E$1=1,Mengenplanung!L15,Mengenplan!L10)</f>
      </c>
      <c r="D6" s="105">
        <f>IF(F6=TRUE,"",B6*C6)</f>
      </c>
      <c r="E6" s="97" t="e">
        <f>B6*C6</f>
        <v>#VALUE!</v>
      </c>
      <c r="F6" s="97" t="b">
        <f>ISERROR(E6)</f>
        <v>1</v>
      </c>
    </row>
    <row r="7" spans="1:6" ht="15.75" thickBot="1">
      <c r="A7" s="77" t="s">
        <v>9</v>
      </c>
      <c r="B7" s="103">
        <f>Preisplanung!L8</f>
      </c>
      <c r="C7" s="108">
        <f>IF($E$1=1,Mengenplanung!L16,Mengenplan!L11)</f>
      </c>
      <c r="D7" s="106">
        <f>IF(F7=TRUE,"",B7*C7)</f>
      </c>
      <c r="E7" s="97" t="e">
        <f>B7*C7</f>
        <v>#VALUE!</v>
      </c>
      <c r="F7" s="97" t="b">
        <f>ISERROR(E7)</f>
        <v>1</v>
      </c>
    </row>
    <row r="8" spans="1:4" ht="12.75">
      <c r="A8" s="78"/>
      <c r="B8" s="79"/>
      <c r="C8" s="67"/>
      <c r="D8" s="67"/>
    </row>
    <row r="14" ht="12.75">
      <c r="D14" s="110"/>
    </row>
    <row r="18" ht="12.75">
      <c r="B18" s="96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2"/>
  <headerFooter alignWithMargins="0">
    <oddFooter>&amp;R&amp;D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E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2" width="20.7109375" style="0" customWidth="1"/>
  </cols>
  <sheetData>
    <row r="1" spans="1:2" ht="18">
      <c r="A1" s="93" t="s">
        <v>15</v>
      </c>
      <c r="B1" s="55"/>
    </row>
    <row r="2" spans="1:2" ht="12.75">
      <c r="A2" s="58"/>
      <c r="B2" s="80"/>
    </row>
    <row r="3" spans="1:2" ht="12.75">
      <c r="A3" s="82" t="s">
        <v>1</v>
      </c>
      <c r="B3" s="87">
        <f>Mengenplanung!L6</f>
        <v>2003</v>
      </c>
    </row>
    <row r="4" spans="1:2" ht="12.75">
      <c r="A4" s="34" t="s">
        <v>11</v>
      </c>
      <c r="B4" s="88"/>
    </row>
    <row r="5" spans="1:2" ht="12.75">
      <c r="A5" s="35"/>
      <c r="B5" s="85"/>
    </row>
    <row r="6" spans="1:2" ht="12.75">
      <c r="A6" s="35" t="s">
        <v>19</v>
      </c>
      <c r="B6" s="89">
        <f>Umsatzplanung!D5</f>
      </c>
    </row>
    <row r="7" spans="1:2" ht="12.75">
      <c r="A7" s="35" t="s">
        <v>20</v>
      </c>
      <c r="B7" s="89">
        <f>Umsatzplanung!D6</f>
      </c>
    </row>
    <row r="8" spans="1:2" ht="12.75">
      <c r="A8" s="35" t="s">
        <v>21</v>
      </c>
      <c r="B8" s="89">
        <f>Umsatzplanung!D7</f>
      </c>
    </row>
    <row r="9" spans="1:2" ht="12.75">
      <c r="A9" s="36"/>
      <c r="B9" s="86"/>
    </row>
    <row r="10" spans="1:2" ht="12.75">
      <c r="A10" s="35"/>
      <c r="B10" s="85"/>
    </row>
    <row r="11" spans="1:2" ht="12.75">
      <c r="A11" s="35" t="s">
        <v>14</v>
      </c>
      <c r="B11" s="85"/>
    </row>
    <row r="12" spans="1:2" ht="12.75">
      <c r="A12" s="35"/>
      <c r="B12" s="85"/>
    </row>
    <row r="13" spans="1:2" ht="12.75">
      <c r="A13" s="35" t="s">
        <v>19</v>
      </c>
      <c r="B13" s="94"/>
    </row>
    <row r="14" spans="1:2" ht="12.75">
      <c r="A14" s="35" t="s">
        <v>20</v>
      </c>
      <c r="B14" s="94"/>
    </row>
    <row r="15" spans="1:2" ht="12.75">
      <c r="A15" s="35" t="s">
        <v>21</v>
      </c>
      <c r="B15" s="94"/>
    </row>
    <row r="16" spans="1:2" ht="12.75">
      <c r="A16" s="35" t="s">
        <v>17</v>
      </c>
      <c r="B16" s="94"/>
    </row>
    <row r="17" spans="1:2" ht="12.75">
      <c r="A17" s="35"/>
      <c r="B17" s="85"/>
    </row>
    <row r="18" spans="1:2" ht="12.75">
      <c r="A18" s="34"/>
      <c r="B18" s="88"/>
    </row>
    <row r="19" spans="1:2" ht="12.75">
      <c r="A19" s="83" t="s">
        <v>16</v>
      </c>
      <c r="B19" s="85"/>
    </row>
    <row r="20" spans="1:2" ht="12.75">
      <c r="A20" s="83"/>
      <c r="B20" s="85"/>
    </row>
    <row r="21" spans="1:5" ht="12.75">
      <c r="A21" s="35" t="s">
        <v>19</v>
      </c>
      <c r="B21" s="90">
        <f>IF(D21=TRUE,"",B6-B13)</f>
      </c>
      <c r="C21" s="109" t="e">
        <f>+B6-B13</f>
        <v>#VALUE!</v>
      </c>
      <c r="D21" s="110" t="b">
        <f>ISERROR(C21)</f>
        <v>1</v>
      </c>
      <c r="E21" s="110"/>
    </row>
    <row r="22" spans="1:5" ht="12.75">
      <c r="A22" s="35" t="s">
        <v>20</v>
      </c>
      <c r="B22" s="90">
        <f>IF(D22=TRUE,"",B7-B14)</f>
      </c>
      <c r="C22" s="109" t="e">
        <f>+B7-B14</f>
        <v>#VALUE!</v>
      </c>
      <c r="D22" s="110" t="b">
        <f>ISERROR(C22)</f>
        <v>1</v>
      </c>
      <c r="E22" s="110"/>
    </row>
    <row r="23" spans="1:5" ht="12.75">
      <c r="A23" s="35" t="s">
        <v>21</v>
      </c>
      <c r="B23" s="90">
        <f>IF(D23=TRUE,"",B8-B15)</f>
      </c>
      <c r="C23" s="109" t="e">
        <f>+B8-B15</f>
        <v>#VALUE!</v>
      </c>
      <c r="D23" s="110" t="b">
        <f>ISERROR(C23)</f>
        <v>1</v>
      </c>
      <c r="E23" s="110"/>
    </row>
    <row r="24" spans="1:2" ht="12.75">
      <c r="A24" s="84"/>
      <c r="B24" s="85"/>
    </row>
    <row r="25" spans="1:2" ht="25.5">
      <c r="A25" s="92" t="s">
        <v>18</v>
      </c>
      <c r="B25" s="91">
        <f>SUM(B21:B23)-B16</f>
        <v>0</v>
      </c>
    </row>
  </sheetData>
  <sheetProtection sheet="1" objects="1" scenarios="1"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Seibert</dc:creator>
  <cp:keywords/>
  <dc:description/>
  <cp:lastModifiedBy>Admin</cp:lastModifiedBy>
  <cp:lastPrinted>2002-09-16T09:13:04Z</cp:lastPrinted>
  <dcterms:created xsi:type="dcterms:W3CDTF">1998-06-30T09:42:41Z</dcterms:created>
  <dcterms:modified xsi:type="dcterms:W3CDTF">2008-03-22T16:31:38Z</dcterms:modified>
  <cp:category/>
  <cp:version/>
  <cp:contentType/>
  <cp:contentStatus/>
</cp:coreProperties>
</file>